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'Лист1'!$A$1:$G$125</definedName>
  </definedNames>
  <calcPr fullCalcOnLoad="1"/>
</workbook>
</file>

<file path=xl/sharedStrings.xml><?xml version="1.0" encoding="utf-8"?>
<sst xmlns="http://schemas.openxmlformats.org/spreadsheetml/2006/main" count="568" uniqueCount="144">
  <si>
    <r>
      <t xml:space="preserve">        </t>
    </r>
    <r>
      <rPr>
        <b/>
        <sz val="12"/>
        <color indexed="8"/>
        <rFont val="Times New Roman"/>
        <family val="1"/>
      </rPr>
      <t>Ведомственная структура расходов бюджета муниципального образования</t>
    </r>
  </si>
  <si>
    <t xml:space="preserve"> (тыс. рублей)</t>
  </si>
  <si>
    <t>Наименование показателя</t>
  </si>
  <si>
    <t>Мин</t>
  </si>
  <si>
    <t>Рз</t>
  </si>
  <si>
    <t>ПР</t>
  </si>
  <si>
    <t>ВР</t>
  </si>
  <si>
    <t>Сумма</t>
  </si>
  <si>
    <t>Общегосударственные вопросы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</si>
  <si>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</si>
  <si>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</si>
  <si>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</si>
  <si>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</si>
  <si>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</si>
  <si>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</si>
  <si>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</si>
  <si>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</si>
  <si>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</si>
  <si>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</si>
  <si>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</si>
  <si>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ВСЕГО РАСХОДОВ</t>
  </si>
  <si>
    <t>Кузоватовского района</t>
  </si>
  <si>
    <t>Ульяновской области</t>
  </si>
  <si>
    <t>01</t>
  </si>
  <si>
    <t>03</t>
  </si>
  <si>
    <t>04</t>
  </si>
  <si>
    <t>02</t>
  </si>
  <si>
    <t>ЦС</t>
  </si>
  <si>
    <t>09</t>
  </si>
  <si>
    <r>
      <t xml:space="preserve"> </t>
    </r>
    <r>
      <rPr>
        <sz val="12"/>
        <color indexed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</si>
  <si>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05</t>
  </si>
  <si>
    <t>08</t>
  </si>
  <si>
    <t>540</t>
  </si>
  <si>
    <t>Мероприятия в рамках непрограммных направлений деятельности</t>
  </si>
  <si>
    <t>муниципального образования</t>
  </si>
  <si>
    <t>Кузоватовское городское поселение</t>
  </si>
  <si>
    <t xml:space="preserve">Приложение  6                </t>
  </si>
  <si>
    <t>Администрация муниципального образования "Кузоватовский район" Ульяновской области</t>
  </si>
  <si>
    <t>500</t>
  </si>
  <si>
    <t>244</t>
  </si>
  <si>
    <t>13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</si>
  <si>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</si>
  <si>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>Национальная экономика</t>
  </si>
  <si>
    <t>Дорожное хозяйство (дорожные фонды)</t>
  </si>
  <si>
    <t>Жилищное хозяйство</t>
  </si>
  <si>
    <t>Организация и содержание мест захоронения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</si>
  <si>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</si>
  <si>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</si>
  <si>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</si>
  <si>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Иные пенсии, социальные доплаты к пенсиям</t>
  </si>
  <si>
    <t>Физическая культура и спорт</t>
  </si>
  <si>
    <t>Другие вопросы в области физической культуры и спорта</t>
  </si>
  <si>
    <t>10</t>
  </si>
  <si>
    <t>11</t>
  </si>
  <si>
    <t>Капитальный ремонт автомобильных дорог общего пользования</t>
  </si>
  <si>
    <t xml:space="preserve"> 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</si>
  <si>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</si>
  <si>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11 0 00 00000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</si>
  <si>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</si>
  <si>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</si>
  <si>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обл</t>
  </si>
  <si>
    <t>собств</t>
  </si>
  <si>
    <t>безв 207</t>
  </si>
  <si>
    <t>межб район</t>
  </si>
  <si>
    <t>первонач. деф-т</t>
  </si>
  <si>
    <t>возврат 219</t>
  </si>
  <si>
    <t>бюджет</t>
  </si>
  <si>
    <t>Должно быть</t>
  </si>
  <si>
    <t>всего деф-т</t>
  </si>
  <si>
    <t>Разница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</si>
  <si>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</si>
  <si>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</si>
  <si>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</si>
  <si>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</si>
  <si>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</si>
  <si>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11 0 00 71020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</si>
  <si>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</si>
  <si>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</si>
  <si>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</si>
  <si>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</si>
  <si>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11 0 00 71030</t>
  </si>
  <si>
    <t>Осуществление полномочий Российской Федерации в области первичного воинского учёта на территориях, где отсутствуют военные комиссариаты</t>
  </si>
  <si>
    <t>11 0 00 51180</t>
  </si>
  <si>
    <t>Национальная безопасность и правоохранительная деятельность</t>
  </si>
  <si>
    <t>Обеспечение пожарной безопасности</t>
  </si>
  <si>
    <t>Учреждения в сфере гражданской защиты и пожарной безопасности</t>
  </si>
  <si>
    <t>11 0 00 10130</t>
  </si>
  <si>
    <t>Муниципальные программы муниципального образования "Кузоватовский район"</t>
  </si>
  <si>
    <t>73 0 00 00000</t>
  </si>
  <si>
    <t>73 0 00 80010</t>
  </si>
  <si>
    <t>Содержание автомобильных  дорог общего пользования</t>
  </si>
  <si>
    <t>11 0 00 10100</t>
  </si>
  <si>
    <t>Ремонт многоквартирных домов</t>
  </si>
  <si>
    <t>96 0 00 00000</t>
  </si>
  <si>
    <t>96 0 00 81010</t>
  </si>
  <si>
    <t>Муниципальная программы "Развитие благоустройства территорий населённых пунктов муниципального образования  Кузоватовское городское поселение на 2016-2020 годы"</t>
  </si>
  <si>
    <t>96 0 00 81030</t>
  </si>
  <si>
    <t>96 0 00 81040</t>
  </si>
  <si>
    <t>96 0 00 81050</t>
  </si>
  <si>
    <t>84 0 00 00000</t>
  </si>
  <si>
    <t>Доплаты к пенсиям муниципальных служащих</t>
  </si>
  <si>
    <t>11 0 00 10180</t>
  </si>
  <si>
    <t>11 0 00 10190</t>
  </si>
  <si>
    <t>71 0 00 00000</t>
  </si>
  <si>
    <t>71 0 00 70600</t>
  </si>
  <si>
    <t>Государственные программы Ульяновской области</t>
  </si>
  <si>
    <t>Субсидии на подготовку документации, строительство, реконструкцию, капитальный ремонт, ремонт и содержание(установку дорожных знаков и нанесение горизонтальной разметки) автомобильных дорог общего пользования местного значения, мостов и иных искусственны</t>
  </si>
  <si>
    <t>11 0 00 S0420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</si>
  <si>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</si>
  <si>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Государственные програмы Российской Федерации</t>
  </si>
  <si>
    <t>Реализация мероприятий региональных программ в сфере дорожного хозяйства</t>
  </si>
  <si>
    <t>72 0 00 00000</t>
  </si>
  <si>
    <t>72 0 00 54200</t>
  </si>
  <si>
    <t>Субсидии на  благоустройство территорий поселений и городских округов Ульяновской области</t>
  </si>
  <si>
    <t xml:space="preserve">03 </t>
  </si>
  <si>
    <t>71 0 00 70330</t>
  </si>
  <si>
    <t>Физкультурно-оздоровительная работа и спортивные мероприятия</t>
  </si>
  <si>
    <t>Муниципальная программа "Комплексное развитие систем коммунальной инфраструктуры муниципального образования Кузоватовское городское поселение" на 2011-2020 годы</t>
  </si>
  <si>
    <t>Кузоватовское городское поселение на 2017 год</t>
  </si>
  <si>
    <t>73 0 00 80030</t>
  </si>
  <si>
    <t>решения  Совета депутатов</t>
  </si>
  <si>
    <t>Обеспечение технической возможности ведения похозяйственной книги в электронной форме</t>
  </si>
  <si>
    <t>11 0 00 10360</t>
  </si>
  <si>
    <t>Закупка товаров, работ, услуг в сфере информационно коммуникационных технологий</t>
  </si>
  <si>
    <t>242</t>
  </si>
  <si>
    <t>73 0 00 80040</t>
  </si>
  <si>
    <t>Строительство и ремонт тротуаров</t>
  </si>
  <si>
    <t>ост собств 2016</t>
  </si>
  <si>
    <t>ост безв 2016</t>
  </si>
  <si>
    <t>611</t>
  </si>
  <si>
    <t>73 0 00 S0600</t>
  </si>
  <si>
    <t>Софинансирование капитального ремонта автомобильных дорог общего пользования местного значения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</si>
  <si>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</si>
  <si>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</si>
  <si>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Учреждения, обеспечивающие благоустройство и обслуживание населения</t>
  </si>
  <si>
    <t>11 0 00 10330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</si>
  <si>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</si>
  <si>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84 0 00 86010</t>
  </si>
  <si>
    <t>Строительство и реконструкция объектов водоснабжения населения</t>
  </si>
  <si>
    <t>84 0 00 86050</t>
  </si>
  <si>
    <t>Приобретение спец.техники</t>
  </si>
  <si>
    <t>11 0 00 10110</t>
  </si>
  <si>
    <t>11 0 00 10370</t>
  </si>
  <si>
    <t>от  09.06.2017   № 42/15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</si>
</sst>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0" borderId="1">
      <alignment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41" fillId="33" borderId="11" xfId="0" applyNumberFormat="1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right" vertical="top" wrapText="1"/>
    </xf>
    <xf numFmtId="49" fontId="42" fillId="33" borderId="11" xfId="0" applyNumberFormat="1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right" vertical="top" wrapText="1"/>
    </xf>
    <xf numFmtId="49" fontId="43" fillId="33" borderId="11" xfId="0" applyNumberFormat="1" applyFont="1" applyFill="1" applyBorder="1" applyAlignment="1">
      <alignment horizontal="center" vertical="top" wrapText="1"/>
    </xf>
    <xf numFmtId="49" fontId="44" fillId="33" borderId="11" xfId="0" applyNumberFormat="1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164" fontId="42" fillId="33" borderId="11" xfId="0" applyNumberFormat="1" applyFont="1" applyFill="1" applyBorder="1" applyAlignment="1">
      <alignment horizontal="right" vertical="top" wrapText="1"/>
    </xf>
    <xf numFmtId="164" fontId="41" fillId="33" borderId="11" xfId="0" applyNumberFormat="1" applyFont="1" applyFill="1" applyBorder="1" applyAlignment="1">
      <alignment horizontal="right" vertical="top" wrapText="1"/>
    </xf>
    <xf numFmtId="0" fontId="45" fillId="33" borderId="0" xfId="0" applyFont="1" applyFill="1" applyAlignment="1">
      <alignment/>
    </xf>
    <xf numFmtId="0" fontId="2" fillId="33" borderId="0" xfId="33" applyFont="1" applyFill="1">
      <alignment/>
      <protection/>
    </xf>
    <xf numFmtId="0" fontId="41" fillId="33" borderId="0" xfId="0" applyFont="1" applyFill="1" applyAlignment="1">
      <alignment horizontal="left"/>
    </xf>
    <xf numFmtId="49" fontId="45" fillId="33" borderId="0" xfId="0" applyNumberFormat="1" applyFont="1" applyFill="1" applyAlignment="1">
      <alignment horizontal="center" vertical="top"/>
    </xf>
    <xf numFmtId="0" fontId="41" fillId="33" borderId="0" xfId="0" applyFont="1" applyFill="1" applyAlignment="1">
      <alignment horizontal="left" vertical="top"/>
    </xf>
    <xf numFmtId="0" fontId="45" fillId="33" borderId="0" xfId="0" applyFont="1" applyFill="1" applyAlignment="1">
      <alignment vertical="top"/>
    </xf>
    <xf numFmtId="49" fontId="41" fillId="33" borderId="0" xfId="0" applyNumberFormat="1" applyFont="1" applyFill="1" applyAlignment="1">
      <alignment horizontal="center" vertical="top"/>
    </xf>
    <xf numFmtId="0" fontId="45" fillId="33" borderId="0" xfId="0" applyFont="1" applyFill="1" applyAlignment="1">
      <alignment horizontal="right" vertical="top"/>
    </xf>
    <xf numFmtId="0" fontId="41" fillId="33" borderId="11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165" fontId="42" fillId="33" borderId="11" xfId="0" applyNumberFormat="1" applyFont="1" applyFill="1" applyBorder="1" applyAlignment="1">
      <alignment horizontal="right" vertical="top" wrapText="1"/>
    </xf>
    <xf numFmtId="49" fontId="5" fillId="33" borderId="12" xfId="33" applyNumberFormat="1" applyFont="1" applyFill="1" applyBorder="1" applyAlignment="1">
      <alignment vertical="top" wrapText="1"/>
      <protection/>
    </xf>
    <xf numFmtId="49" fontId="5" fillId="33" borderId="12" xfId="33" applyNumberFormat="1" applyFont="1" applyFill="1" applyBorder="1" applyAlignment="1">
      <alignment horizontal="center" vertical="top"/>
      <protection/>
    </xf>
    <xf numFmtId="0" fontId="5" fillId="33" borderId="12" xfId="33" applyNumberFormat="1" applyFont="1" applyFill="1" applyBorder="1" applyAlignment="1">
      <alignment horizontal="right" vertical="top"/>
      <protection/>
    </xf>
    <xf numFmtId="49" fontId="5" fillId="33" borderId="11" xfId="33" applyNumberFormat="1" applyFont="1" applyFill="1" applyBorder="1" applyAlignment="1">
      <alignment vertical="top" wrapText="1"/>
      <protection/>
    </xf>
    <xf numFmtId="49" fontId="5" fillId="33" borderId="11" xfId="33" applyNumberFormat="1" applyFont="1" applyFill="1" applyBorder="1" applyAlignment="1">
      <alignment horizontal="center" vertical="top"/>
      <protection/>
    </xf>
    <xf numFmtId="0" fontId="5" fillId="33" borderId="11" xfId="33" applyNumberFormat="1" applyFont="1" applyFill="1" applyBorder="1" applyAlignment="1">
      <alignment horizontal="right" vertical="top"/>
      <protection/>
    </xf>
    <xf numFmtId="0" fontId="2" fillId="33" borderId="13" xfId="33" applyFont="1" applyFill="1" applyBorder="1" applyAlignment="1">
      <alignment vertical="top" wrapText="1"/>
      <protection/>
    </xf>
    <xf numFmtId="49" fontId="5" fillId="33" borderId="13" xfId="33" applyNumberFormat="1" applyFont="1" applyFill="1" applyBorder="1" applyAlignment="1">
      <alignment horizontal="center" vertical="top"/>
      <protection/>
    </xf>
    <xf numFmtId="0" fontId="2" fillId="33" borderId="14" xfId="33" applyFont="1" applyFill="1" applyBorder="1" applyAlignment="1">
      <alignment vertical="top" wrapText="1"/>
      <protection/>
    </xf>
    <xf numFmtId="0" fontId="2" fillId="33" borderId="11" xfId="33" applyFont="1" applyFill="1" applyBorder="1" applyAlignment="1">
      <alignment vertical="top" wrapText="1"/>
      <protection/>
    </xf>
    <xf numFmtId="49" fontId="5" fillId="33" borderId="15" xfId="33" applyNumberFormat="1" applyFont="1" applyFill="1" applyBorder="1" applyAlignment="1">
      <alignment horizontal="center" vertical="top"/>
      <protection/>
    </xf>
    <xf numFmtId="0" fontId="5" fillId="33" borderId="15" xfId="33" applyNumberFormat="1" applyFont="1" applyFill="1" applyBorder="1" applyAlignment="1">
      <alignment horizontal="right" vertical="top"/>
      <protection/>
    </xf>
    <xf numFmtId="0" fontId="3" fillId="33" borderId="11" xfId="33" applyFont="1" applyFill="1" applyBorder="1" applyAlignment="1">
      <alignment vertical="top" wrapText="1"/>
      <protection/>
    </xf>
    <xf numFmtId="0" fontId="5" fillId="33" borderId="11" xfId="0" applyFont="1" applyFill="1" applyBorder="1" applyAlignment="1">
      <alignment horizontal="center" vertical="top"/>
    </xf>
    <xf numFmtId="0" fontId="6" fillId="33" borderId="15" xfId="33" applyNumberFormat="1" applyFont="1" applyFill="1" applyBorder="1" applyAlignment="1">
      <alignment horizontal="right" vertical="top"/>
      <protection/>
    </xf>
    <xf numFmtId="49" fontId="5" fillId="33" borderId="16" xfId="33" applyNumberFormat="1" applyFont="1" applyFill="1" applyBorder="1" applyAlignment="1">
      <alignment vertical="top" wrapText="1"/>
      <protection/>
    </xf>
    <xf numFmtId="49" fontId="5" fillId="33" borderId="16" xfId="33" applyNumberFormat="1" applyFont="1" applyFill="1" applyBorder="1" applyAlignment="1">
      <alignment horizontal="center" vertical="top"/>
      <protection/>
    </xf>
    <xf numFmtId="0" fontId="45" fillId="33" borderId="0" xfId="0" applyFont="1" applyFill="1" applyAlignment="1">
      <alignment horizontal="right"/>
    </xf>
    <xf numFmtId="0" fontId="4" fillId="33" borderId="0" xfId="33" applyFont="1" applyFill="1">
      <alignment/>
      <protection/>
    </xf>
    <xf numFmtId="166" fontId="4" fillId="33" borderId="0" xfId="33" applyNumberFormat="1" applyFont="1" applyFill="1">
      <alignment/>
      <protection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right" vertical="top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left"/>
    </xf>
    <xf numFmtId="49" fontId="6" fillId="33" borderId="11" xfId="33" applyNumberFormat="1" applyFont="1" applyFill="1" applyBorder="1" applyAlignment="1">
      <alignment horizontal="center" vertical="top"/>
      <protection/>
    </xf>
    <xf numFmtId="0" fontId="41" fillId="0" borderId="0" xfId="0" applyFont="1" applyAlignment="1">
      <alignment vertical="top" wrapText="1"/>
    </xf>
    <xf numFmtId="0" fontId="44" fillId="0" borderId="11" xfId="0" applyFont="1" applyBorder="1" applyAlignment="1">
      <alignment horizontal="left"/>
    </xf>
    <xf numFmtId="166" fontId="42" fillId="33" borderId="11" xfId="0" applyNumberFormat="1" applyFont="1" applyFill="1" applyBorder="1" applyAlignment="1">
      <alignment horizontal="right" vertical="top" wrapText="1"/>
    </xf>
    <xf numFmtId="166" fontId="41" fillId="33" borderId="11" xfId="0" applyNumberFormat="1" applyFont="1" applyFill="1" applyBorder="1" applyAlignment="1">
      <alignment horizontal="right" vertical="top" wrapText="1"/>
    </xf>
    <xf numFmtId="49" fontId="5" fillId="33" borderId="14" xfId="33" applyNumberFormat="1" applyFont="1" applyFill="1" applyBorder="1" applyAlignment="1">
      <alignment vertical="top" wrapText="1"/>
      <protection/>
    </xf>
    <xf numFmtId="49" fontId="41" fillId="33" borderId="16" xfId="0" applyNumberFormat="1" applyFont="1" applyFill="1" applyBorder="1" applyAlignment="1">
      <alignment horizontal="center" vertical="top" wrapText="1"/>
    </xf>
    <xf numFmtId="49" fontId="5" fillId="33" borderId="14" xfId="33" applyNumberFormat="1" applyFont="1" applyFill="1" applyBorder="1" applyAlignment="1">
      <alignment horizontal="center" vertical="top"/>
      <protection/>
    </xf>
    <xf numFmtId="49" fontId="5" fillId="33" borderId="17" xfId="33" applyNumberFormat="1" applyFont="1" applyFill="1" applyBorder="1" applyAlignment="1">
      <alignment horizontal="center" vertical="top"/>
      <protection/>
    </xf>
    <xf numFmtId="0" fontId="5" fillId="33" borderId="17" xfId="33" applyNumberFormat="1" applyFont="1" applyFill="1" applyBorder="1" applyAlignment="1">
      <alignment horizontal="right" vertical="top"/>
      <protection/>
    </xf>
    <xf numFmtId="0" fontId="44" fillId="0" borderId="1" xfId="34" applyNumberFormat="1" applyFont="1" applyFill="1" applyAlignment="1" applyProtection="1">
      <alignment vertical="top" wrapText="1"/>
      <protection/>
    </xf>
    <xf numFmtId="49" fontId="2" fillId="0" borderId="15" xfId="33" applyNumberFormat="1" applyFont="1" applyBorder="1" applyAlignment="1">
      <alignment horizontal="center" vertical="top"/>
      <protection/>
    </xf>
    <xf numFmtId="0" fontId="2" fillId="0" borderId="11" xfId="33" applyFont="1" applyBorder="1" applyAlignment="1">
      <alignment vertical="top" wrapText="1"/>
      <protection/>
    </xf>
    <xf numFmtId="0" fontId="4" fillId="33" borderId="0" xfId="33" applyFont="1" applyFill="1" applyBorder="1" applyAlignment="1">
      <alignment horizontal="center"/>
      <protection/>
    </xf>
    <xf numFmtId="0" fontId="41" fillId="33" borderId="0" xfId="0" applyFont="1" applyFill="1" applyAlignment="1">
      <alignment wrapText="1"/>
    </xf>
    <xf numFmtId="49" fontId="4" fillId="33" borderId="0" xfId="33" applyNumberFormat="1" applyFont="1" applyFill="1" applyBorder="1" applyAlignment="1">
      <alignment horizontal="center"/>
      <protection/>
    </xf>
    <xf numFmtId="0" fontId="41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tabSelected="1" zoomScalePageLayoutView="0" workbookViewId="0" topLeftCell="A1">
      <selection activeCell="D7" sqref="D7:G7"/>
    </sheetView>
  </sheetViews>
  <sheetFormatPr defaultColWidth="9.140625" defaultRowHeight="15"/>
  <cols>
    <col min="1" max="1" width="47.140625" style="48" customWidth="1"/>
    <col min="2" max="2" width="8.140625" style="16" customWidth="1"/>
    <col min="3" max="4" width="7.140625" style="16" customWidth="1"/>
    <col min="5" max="5" width="14.140625" style="16" customWidth="1"/>
    <col min="6" max="6" width="8.140625" style="16" customWidth="1"/>
    <col min="7" max="7" width="17.00390625" style="42" customWidth="1"/>
    <col min="8" max="9" width="11.57421875" style="13" customWidth="1"/>
    <col min="10" max="10" width="12.57421875" style="13" customWidth="1"/>
    <col min="11" max="16384" width="9.140625" style="13" customWidth="1"/>
  </cols>
  <sheetData>
    <row r="1" spans="1:7" ht="15.75">
      <c r="A1" s="15"/>
      <c r="D1" s="63" t="s">
        <v>36</v>
      </c>
      <c r="E1" s="63"/>
      <c r="F1" s="63"/>
      <c r="G1" s="63"/>
    </row>
    <row r="2" spans="1:7" ht="15.75">
      <c r="A2" s="15"/>
      <c r="D2" s="63" t="s">
        <v>120</v>
      </c>
      <c r="E2" s="63"/>
      <c r="F2" s="63"/>
      <c r="G2" s="63"/>
    </row>
    <row r="3" spans="1:7" ht="15.75">
      <c r="A3" s="15"/>
      <c r="D3" s="63" t="s">
        <v>34</v>
      </c>
      <c r="E3" s="63"/>
      <c r="F3" s="63"/>
      <c r="G3" s="63"/>
    </row>
    <row r="4" spans="1:7" ht="15.75">
      <c r="A4" s="15"/>
      <c r="D4" s="63" t="s">
        <v>35</v>
      </c>
      <c r="E4" s="63"/>
      <c r="F4" s="63"/>
      <c r="G4" s="63"/>
    </row>
    <row r="5" spans="1:7" ht="15.75">
      <c r="A5" s="15"/>
      <c r="D5" s="63" t="s">
        <v>21</v>
      </c>
      <c r="E5" s="63"/>
      <c r="F5" s="63"/>
      <c r="G5" s="63"/>
    </row>
    <row r="6" spans="1:7" s="18" customFormat="1" ht="15.75">
      <c r="A6" s="17"/>
      <c r="B6" s="16"/>
      <c r="C6" s="16"/>
      <c r="D6" s="63" t="s">
        <v>22</v>
      </c>
      <c r="E6" s="63"/>
      <c r="F6" s="63"/>
      <c r="G6" s="63"/>
    </row>
    <row r="7" spans="1:7" s="18" customFormat="1" ht="15.75">
      <c r="A7" s="17"/>
      <c r="B7" s="16"/>
      <c r="C7" s="16"/>
      <c r="D7" s="63" t="s">
        <v>143</v>
      </c>
      <c r="E7" s="63"/>
      <c r="F7" s="63"/>
      <c r="G7" s="63"/>
    </row>
    <row r="8" spans="1:7" s="18" customFormat="1" ht="15.75">
      <c r="A8" s="17"/>
      <c r="B8" s="16"/>
      <c r="C8" s="16"/>
      <c r="D8" s="19"/>
      <c r="E8" s="16"/>
      <c r="F8" s="16"/>
      <c r="G8" s="20"/>
    </row>
    <row r="9" spans="1:7" ht="15.75">
      <c r="A9" s="65" t="s">
        <v>0</v>
      </c>
      <c r="B9" s="65"/>
      <c r="C9" s="65"/>
      <c r="D9" s="65"/>
      <c r="E9" s="65"/>
      <c r="F9" s="65"/>
      <c r="G9" s="65"/>
    </row>
    <row r="10" spans="1:7" ht="15.75">
      <c r="A10" s="66" t="s">
        <v>118</v>
      </c>
      <c r="B10" s="66"/>
      <c r="C10" s="66"/>
      <c r="D10" s="66"/>
      <c r="E10" s="66"/>
      <c r="F10" s="66"/>
      <c r="G10" s="66"/>
    </row>
    <row r="11" spans="1:7" ht="15.75">
      <c r="A11" s="15"/>
      <c r="F11" s="67" t="s">
        <v>1</v>
      </c>
      <c r="G11" s="67"/>
    </row>
    <row r="12" spans="1:7" ht="15.75">
      <c r="A12" s="21" t="s">
        <v>2</v>
      </c>
      <c r="B12" s="1" t="s">
        <v>3</v>
      </c>
      <c r="C12" s="1" t="s">
        <v>4</v>
      </c>
      <c r="D12" s="1" t="s">
        <v>5</v>
      </c>
      <c r="E12" s="1" t="s">
        <v>27</v>
      </c>
      <c r="F12" s="1" t="s">
        <v>6</v>
      </c>
      <c r="G12" s="21" t="s">
        <v>7</v>
      </c>
    </row>
    <row r="13" spans="1:7" s="23" customFormat="1" ht="15.75">
      <c r="A13" s="22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22">
        <v>7</v>
      </c>
    </row>
    <row r="14" spans="1:7" ht="48" customHeight="1">
      <c r="A14" s="10" t="s">
        <v>37</v>
      </c>
      <c r="B14" s="3" t="s">
        <v>38</v>
      </c>
      <c r="C14" s="3"/>
      <c r="D14" s="3"/>
      <c r="E14" s="3"/>
      <c r="F14" s="3"/>
      <c r="G14" s="24">
        <f>G125</f>
        <v>23138.717780000003</v>
      </c>
    </row>
    <row r="15" spans="1:7" ht="15.75">
      <c r="A15" s="10" t="s">
        <v>8</v>
      </c>
      <c r="B15" s="3" t="s">
        <v>38</v>
      </c>
      <c r="C15" s="3" t="s">
        <v>23</v>
      </c>
      <c r="D15" s="3"/>
      <c r="E15" s="1"/>
      <c r="F15" s="1"/>
      <c r="G15" s="4">
        <f>G16+G20+G26+G30</f>
        <v>3213.452</v>
      </c>
    </row>
    <row r="16" spans="1:7" ht="66" customHeight="1">
      <c r="A16" s="25" t="s">
        <v>56</v>
      </c>
      <c r="B16" s="1" t="s">
        <v>38</v>
      </c>
      <c r="C16" s="26" t="s">
        <v>23</v>
      </c>
      <c r="D16" s="26" t="s">
        <v>24</v>
      </c>
      <c r="E16" s="26"/>
      <c r="F16" s="26"/>
      <c r="G16" s="27">
        <f>SUM(G17)</f>
        <v>10</v>
      </c>
    </row>
    <row r="17" spans="1:7" ht="33" customHeight="1">
      <c r="A17" s="28" t="s">
        <v>33</v>
      </c>
      <c r="B17" s="1" t="s">
        <v>38</v>
      </c>
      <c r="C17" s="26" t="s">
        <v>23</v>
      </c>
      <c r="D17" s="26" t="s">
        <v>24</v>
      </c>
      <c r="E17" s="29" t="s">
        <v>57</v>
      </c>
      <c r="F17" s="29"/>
      <c r="G17" s="30">
        <f>SUM(G18)</f>
        <v>10</v>
      </c>
    </row>
    <row r="18" spans="1:7" ht="48" customHeight="1">
      <c r="A18" s="28" t="s">
        <v>58</v>
      </c>
      <c r="B18" s="1" t="s">
        <v>38</v>
      </c>
      <c r="C18" s="26" t="s">
        <v>23</v>
      </c>
      <c r="D18" s="26" t="s">
        <v>24</v>
      </c>
      <c r="E18" s="29" t="s">
        <v>59</v>
      </c>
      <c r="F18" s="29"/>
      <c r="G18" s="30">
        <f>SUM(G19)</f>
        <v>10</v>
      </c>
    </row>
    <row r="19" spans="1:7" ht="15.75" customHeight="1">
      <c r="A19" s="28" t="s">
        <v>9</v>
      </c>
      <c r="B19" s="1" t="s">
        <v>38</v>
      </c>
      <c r="C19" s="26" t="s">
        <v>23</v>
      </c>
      <c r="D19" s="26" t="s">
        <v>24</v>
      </c>
      <c r="E19" s="29" t="s">
        <v>59</v>
      </c>
      <c r="F19" s="29" t="s">
        <v>32</v>
      </c>
      <c r="G19" s="30">
        <v>10</v>
      </c>
    </row>
    <row r="20" spans="1:9" s="14" customFormat="1" ht="66.75" customHeight="1">
      <c r="A20" s="31" t="s">
        <v>70</v>
      </c>
      <c r="B20" s="1" t="s">
        <v>38</v>
      </c>
      <c r="C20" s="29" t="s">
        <v>23</v>
      </c>
      <c r="D20" s="29" t="s">
        <v>25</v>
      </c>
      <c r="E20" s="29"/>
      <c r="F20" s="29"/>
      <c r="G20" s="30">
        <f>SUM(G21)</f>
        <v>579.229</v>
      </c>
      <c r="H20" s="13"/>
      <c r="I20" s="13"/>
    </row>
    <row r="21" spans="1:9" s="14" customFormat="1" ht="31.5">
      <c r="A21" s="28" t="s">
        <v>33</v>
      </c>
      <c r="B21" s="1" t="s">
        <v>38</v>
      </c>
      <c r="C21" s="29" t="s">
        <v>23</v>
      </c>
      <c r="D21" s="29" t="s">
        <v>25</v>
      </c>
      <c r="E21" s="29" t="s">
        <v>57</v>
      </c>
      <c r="F21" s="29"/>
      <c r="G21" s="30">
        <f>G22+G24</f>
        <v>579.229</v>
      </c>
      <c r="H21" s="13"/>
      <c r="I21" s="13"/>
    </row>
    <row r="22" spans="1:7" ht="47.25">
      <c r="A22" s="28" t="s">
        <v>58</v>
      </c>
      <c r="B22" s="1" t="s">
        <v>38</v>
      </c>
      <c r="C22" s="29" t="s">
        <v>23</v>
      </c>
      <c r="D22" s="29" t="s">
        <v>25</v>
      </c>
      <c r="E22" s="29" t="s">
        <v>59</v>
      </c>
      <c r="F22" s="29"/>
      <c r="G22" s="30">
        <f>G23</f>
        <v>579.229</v>
      </c>
    </row>
    <row r="23" spans="1:7" ht="15.75">
      <c r="A23" s="28" t="s">
        <v>9</v>
      </c>
      <c r="B23" s="1" t="s">
        <v>38</v>
      </c>
      <c r="C23" s="29" t="s">
        <v>23</v>
      </c>
      <c r="D23" s="29" t="s">
        <v>25</v>
      </c>
      <c r="E23" s="29" t="s">
        <v>59</v>
      </c>
      <c r="F23" s="29" t="s">
        <v>32</v>
      </c>
      <c r="G23" s="30">
        <v>579.229</v>
      </c>
    </row>
    <row r="24" spans="1:7" ht="31.5" hidden="1">
      <c r="A24" s="28" t="s">
        <v>134</v>
      </c>
      <c r="B24" s="1" t="s">
        <v>38</v>
      </c>
      <c r="C24" s="29" t="s">
        <v>23</v>
      </c>
      <c r="D24" s="29" t="s">
        <v>25</v>
      </c>
      <c r="E24" s="29" t="s">
        <v>135</v>
      </c>
      <c r="F24" s="29"/>
      <c r="G24" s="30"/>
    </row>
    <row r="25" spans="1:7" ht="78.75" hidden="1">
      <c r="A25" s="59" t="s">
        <v>136</v>
      </c>
      <c r="B25" s="1" t="s">
        <v>38</v>
      </c>
      <c r="C25" s="29" t="s">
        <v>23</v>
      </c>
      <c r="D25" s="29" t="s">
        <v>25</v>
      </c>
      <c r="E25" s="29" t="s">
        <v>135</v>
      </c>
      <c r="F25" s="29" t="s">
        <v>129</v>
      </c>
      <c r="G25" s="30"/>
    </row>
    <row r="26" spans="1:7" ht="47.25" customHeight="1">
      <c r="A26" s="54" t="s">
        <v>71</v>
      </c>
      <c r="B26" s="55" t="s">
        <v>38</v>
      </c>
      <c r="C26" s="56" t="s">
        <v>23</v>
      </c>
      <c r="D26" s="56" t="s">
        <v>72</v>
      </c>
      <c r="E26" s="56"/>
      <c r="F26" s="57"/>
      <c r="G26" s="58">
        <f>SUM(G27)</f>
        <v>40</v>
      </c>
    </row>
    <row r="27" spans="1:7" ht="31.5">
      <c r="A27" s="28" t="s">
        <v>33</v>
      </c>
      <c r="B27" s="1" t="s">
        <v>38</v>
      </c>
      <c r="C27" s="32" t="s">
        <v>23</v>
      </c>
      <c r="D27" s="32" t="s">
        <v>72</v>
      </c>
      <c r="E27" s="29" t="s">
        <v>57</v>
      </c>
      <c r="F27" s="29"/>
      <c r="G27" s="30">
        <f>SUM(G28)</f>
        <v>40</v>
      </c>
    </row>
    <row r="28" spans="1:7" ht="47.25">
      <c r="A28" s="28" t="s">
        <v>58</v>
      </c>
      <c r="B28" s="1" t="s">
        <v>38</v>
      </c>
      <c r="C28" s="32" t="s">
        <v>23</v>
      </c>
      <c r="D28" s="32" t="s">
        <v>72</v>
      </c>
      <c r="E28" s="29" t="s">
        <v>59</v>
      </c>
      <c r="F28" s="29"/>
      <c r="G28" s="30">
        <f>SUM(G29)</f>
        <v>40</v>
      </c>
    </row>
    <row r="29" spans="1:7" ht="15.75">
      <c r="A29" s="28" t="s">
        <v>9</v>
      </c>
      <c r="B29" s="1" t="s">
        <v>38</v>
      </c>
      <c r="C29" s="32" t="s">
        <v>23</v>
      </c>
      <c r="D29" s="32" t="s">
        <v>72</v>
      </c>
      <c r="E29" s="29" t="s">
        <v>59</v>
      </c>
      <c r="F29" s="29" t="s">
        <v>32</v>
      </c>
      <c r="G29" s="30">
        <v>40</v>
      </c>
    </row>
    <row r="30" spans="1:7" ht="15.75">
      <c r="A30" s="33" t="s">
        <v>73</v>
      </c>
      <c r="B30" s="1" t="s">
        <v>38</v>
      </c>
      <c r="C30" s="29" t="s">
        <v>23</v>
      </c>
      <c r="D30" s="29" t="s">
        <v>40</v>
      </c>
      <c r="E30" s="29"/>
      <c r="F30" s="29"/>
      <c r="G30" s="30">
        <f>SUM(G31)</f>
        <v>2584.223</v>
      </c>
    </row>
    <row r="31" spans="1:7" ht="31.5">
      <c r="A31" s="28" t="s">
        <v>33</v>
      </c>
      <c r="B31" s="1" t="s">
        <v>38</v>
      </c>
      <c r="C31" s="29" t="s">
        <v>23</v>
      </c>
      <c r="D31" s="29" t="s">
        <v>40</v>
      </c>
      <c r="E31" s="29" t="s">
        <v>57</v>
      </c>
      <c r="F31" s="29"/>
      <c r="G31" s="30">
        <f>G34+G36+G39+G32</f>
        <v>2584.223</v>
      </c>
    </row>
    <row r="32" spans="1:7" ht="31.5">
      <c r="A32" s="28" t="s">
        <v>134</v>
      </c>
      <c r="B32" s="1" t="s">
        <v>38</v>
      </c>
      <c r="C32" s="29" t="s">
        <v>23</v>
      </c>
      <c r="D32" s="29" t="s">
        <v>40</v>
      </c>
      <c r="E32" s="29" t="s">
        <v>142</v>
      </c>
      <c r="F32" s="29"/>
      <c r="G32" s="30">
        <f>G33</f>
        <v>2565.471</v>
      </c>
    </row>
    <row r="33" spans="1:7" ht="78.75">
      <c r="A33" s="59" t="s">
        <v>136</v>
      </c>
      <c r="B33" s="1" t="s">
        <v>38</v>
      </c>
      <c r="C33" s="29" t="s">
        <v>23</v>
      </c>
      <c r="D33" s="29" t="s">
        <v>40</v>
      </c>
      <c r="E33" s="29" t="s">
        <v>142</v>
      </c>
      <c r="F33" s="29" t="s">
        <v>129</v>
      </c>
      <c r="G33" s="30">
        <f>2565.471</f>
        <v>2565.471</v>
      </c>
    </row>
    <row r="34" spans="1:7" ht="47.25">
      <c r="A34" s="34" t="s">
        <v>121</v>
      </c>
      <c r="B34" s="1" t="s">
        <v>38</v>
      </c>
      <c r="C34" s="29" t="s">
        <v>23</v>
      </c>
      <c r="D34" s="29" t="s">
        <v>40</v>
      </c>
      <c r="E34" s="29" t="s">
        <v>122</v>
      </c>
      <c r="F34" s="29"/>
      <c r="G34" s="30">
        <f>G35</f>
        <v>9.4</v>
      </c>
    </row>
    <row r="35" spans="1:7" ht="47.25">
      <c r="A35" s="34" t="s">
        <v>123</v>
      </c>
      <c r="B35" s="1" t="s">
        <v>38</v>
      </c>
      <c r="C35" s="29" t="s">
        <v>23</v>
      </c>
      <c r="D35" s="29" t="s">
        <v>40</v>
      </c>
      <c r="E35" s="29" t="s">
        <v>122</v>
      </c>
      <c r="F35" s="29" t="s">
        <v>124</v>
      </c>
      <c r="G35" s="30">
        <v>9.4</v>
      </c>
    </row>
    <row r="36" spans="1:7" ht="141.75">
      <c r="A36" s="34" t="s">
        <v>74</v>
      </c>
      <c r="B36" s="35" t="s">
        <v>38</v>
      </c>
      <c r="C36" s="35" t="s">
        <v>23</v>
      </c>
      <c r="D36" s="35" t="s">
        <v>40</v>
      </c>
      <c r="E36" s="35" t="s">
        <v>75</v>
      </c>
      <c r="F36" s="35"/>
      <c r="G36" s="36">
        <f>SUM(G37:G38)</f>
        <v>1.1520000000000001</v>
      </c>
    </row>
    <row r="37" spans="1:7" ht="31.5">
      <c r="A37" s="28" t="s">
        <v>76</v>
      </c>
      <c r="B37" s="29" t="s">
        <v>38</v>
      </c>
      <c r="C37" s="29" t="s">
        <v>23</v>
      </c>
      <c r="D37" s="29" t="s">
        <v>40</v>
      </c>
      <c r="E37" s="29" t="s">
        <v>75</v>
      </c>
      <c r="F37" s="29" t="s">
        <v>77</v>
      </c>
      <c r="G37" s="30">
        <v>0.885</v>
      </c>
    </row>
    <row r="38" spans="1:7" ht="63">
      <c r="A38" s="28" t="s">
        <v>78</v>
      </c>
      <c r="B38" s="35" t="s">
        <v>38</v>
      </c>
      <c r="C38" s="35" t="s">
        <v>23</v>
      </c>
      <c r="D38" s="35" t="s">
        <v>40</v>
      </c>
      <c r="E38" s="35" t="s">
        <v>75</v>
      </c>
      <c r="F38" s="35" t="s">
        <v>79</v>
      </c>
      <c r="G38" s="36">
        <v>0.267</v>
      </c>
    </row>
    <row r="39" spans="1:7" ht="63">
      <c r="A39" s="7" t="s">
        <v>41</v>
      </c>
      <c r="B39" s="1" t="s">
        <v>38</v>
      </c>
      <c r="C39" s="1" t="s">
        <v>23</v>
      </c>
      <c r="D39" s="1" t="s">
        <v>40</v>
      </c>
      <c r="E39" s="1" t="s">
        <v>80</v>
      </c>
      <c r="F39" s="1"/>
      <c r="G39" s="2">
        <f>SUM(G40)</f>
        <v>8.2</v>
      </c>
    </row>
    <row r="40" spans="1:7" ht="47.25">
      <c r="A40" s="7" t="s">
        <v>17</v>
      </c>
      <c r="B40" s="1" t="s">
        <v>38</v>
      </c>
      <c r="C40" s="1" t="s">
        <v>23</v>
      </c>
      <c r="D40" s="1" t="s">
        <v>40</v>
      </c>
      <c r="E40" s="1" t="s">
        <v>80</v>
      </c>
      <c r="F40" s="1" t="s">
        <v>39</v>
      </c>
      <c r="G40" s="2">
        <v>8.2</v>
      </c>
    </row>
    <row r="41" spans="1:7" ht="15.75">
      <c r="A41" s="37" t="s">
        <v>10</v>
      </c>
      <c r="B41" s="3" t="s">
        <v>38</v>
      </c>
      <c r="C41" s="3" t="s">
        <v>26</v>
      </c>
      <c r="D41" s="3"/>
      <c r="E41" s="3"/>
      <c r="F41" s="3"/>
      <c r="G41" s="4">
        <f>SUM(G42)</f>
        <v>158.94</v>
      </c>
    </row>
    <row r="42" spans="1:7" ht="15.75" customHeight="1">
      <c r="A42" s="34" t="s">
        <v>11</v>
      </c>
      <c r="B42" s="1" t="s">
        <v>38</v>
      </c>
      <c r="C42" s="35" t="s">
        <v>26</v>
      </c>
      <c r="D42" s="35" t="s">
        <v>24</v>
      </c>
      <c r="E42" s="35"/>
      <c r="F42" s="35"/>
      <c r="G42" s="2">
        <f>SUM(G43)</f>
        <v>158.94</v>
      </c>
    </row>
    <row r="43" spans="1:7" ht="31.5">
      <c r="A43" s="28" t="s">
        <v>33</v>
      </c>
      <c r="B43" s="1" t="s">
        <v>38</v>
      </c>
      <c r="C43" s="35" t="s">
        <v>26</v>
      </c>
      <c r="D43" s="35" t="s">
        <v>24</v>
      </c>
      <c r="E43" s="29" t="s">
        <v>57</v>
      </c>
      <c r="F43" s="35"/>
      <c r="G43" s="2">
        <f>SUM(G44)</f>
        <v>158.94</v>
      </c>
    </row>
    <row r="44" spans="1:7" ht="63">
      <c r="A44" s="34" t="s">
        <v>81</v>
      </c>
      <c r="B44" s="1" t="s">
        <v>38</v>
      </c>
      <c r="C44" s="35" t="s">
        <v>26</v>
      </c>
      <c r="D44" s="35" t="s">
        <v>24</v>
      </c>
      <c r="E44" s="35" t="s">
        <v>82</v>
      </c>
      <c r="F44" s="35"/>
      <c r="G44" s="2">
        <f>SUM(G45:G46)</f>
        <v>158.94</v>
      </c>
    </row>
    <row r="45" spans="1:7" ht="31.5">
      <c r="A45" s="28" t="s">
        <v>76</v>
      </c>
      <c r="B45" s="1" t="s">
        <v>38</v>
      </c>
      <c r="C45" s="35" t="s">
        <v>26</v>
      </c>
      <c r="D45" s="35" t="s">
        <v>24</v>
      </c>
      <c r="E45" s="35" t="s">
        <v>82</v>
      </c>
      <c r="F45" s="35" t="s">
        <v>77</v>
      </c>
      <c r="G45" s="36">
        <f>108.5+13.627</f>
        <v>122.127</v>
      </c>
    </row>
    <row r="46" spans="1:7" ht="63">
      <c r="A46" s="28" t="s">
        <v>78</v>
      </c>
      <c r="B46" s="1" t="s">
        <v>38</v>
      </c>
      <c r="C46" s="35" t="s">
        <v>26</v>
      </c>
      <c r="D46" s="35" t="s">
        <v>24</v>
      </c>
      <c r="E46" s="35" t="s">
        <v>82</v>
      </c>
      <c r="F46" s="35" t="s">
        <v>79</v>
      </c>
      <c r="G46" s="36">
        <f>32.697+4.116</f>
        <v>36.813</v>
      </c>
    </row>
    <row r="47" spans="1:7" ht="31.5">
      <c r="A47" s="37" t="s">
        <v>83</v>
      </c>
      <c r="B47" s="3" t="s">
        <v>38</v>
      </c>
      <c r="C47" s="49" t="s">
        <v>24</v>
      </c>
      <c r="D47" s="29"/>
      <c r="E47" s="38"/>
      <c r="F47" s="38"/>
      <c r="G47" s="39">
        <f>G48</f>
        <v>20</v>
      </c>
    </row>
    <row r="48" spans="1:7" ht="15.75">
      <c r="A48" s="34" t="s">
        <v>84</v>
      </c>
      <c r="B48" s="1" t="s">
        <v>38</v>
      </c>
      <c r="C48" s="29" t="s">
        <v>24</v>
      </c>
      <c r="D48" s="29" t="s">
        <v>52</v>
      </c>
      <c r="E48" s="29"/>
      <c r="F48" s="38"/>
      <c r="G48" s="36">
        <f>G49</f>
        <v>20</v>
      </c>
    </row>
    <row r="49" spans="1:7" ht="31.5">
      <c r="A49" s="28" t="s">
        <v>33</v>
      </c>
      <c r="B49" s="1" t="s">
        <v>38</v>
      </c>
      <c r="C49" s="29" t="s">
        <v>24</v>
      </c>
      <c r="D49" s="29" t="s">
        <v>52</v>
      </c>
      <c r="E49" s="29" t="s">
        <v>57</v>
      </c>
      <c r="F49" s="38"/>
      <c r="G49" s="36">
        <f>G50</f>
        <v>20</v>
      </c>
    </row>
    <row r="50" spans="1:7" ht="31.5">
      <c r="A50" s="34" t="s">
        <v>85</v>
      </c>
      <c r="B50" s="1" t="s">
        <v>38</v>
      </c>
      <c r="C50" s="29" t="s">
        <v>24</v>
      </c>
      <c r="D50" s="29" t="s">
        <v>52</v>
      </c>
      <c r="E50" s="38" t="s">
        <v>86</v>
      </c>
      <c r="F50" s="38"/>
      <c r="G50" s="36">
        <f>G51</f>
        <v>20</v>
      </c>
    </row>
    <row r="51" spans="1:7" ht="47.25">
      <c r="A51" s="34" t="s">
        <v>17</v>
      </c>
      <c r="B51" s="1" t="s">
        <v>38</v>
      </c>
      <c r="C51" s="29" t="s">
        <v>24</v>
      </c>
      <c r="D51" s="29" t="s">
        <v>52</v>
      </c>
      <c r="E51" s="38" t="s">
        <v>86</v>
      </c>
      <c r="F51" s="38">
        <v>244</v>
      </c>
      <c r="G51" s="36">
        <v>20</v>
      </c>
    </row>
    <row r="52" spans="1:7" ht="15.75">
      <c r="A52" s="9" t="s">
        <v>42</v>
      </c>
      <c r="B52" s="3" t="s">
        <v>38</v>
      </c>
      <c r="C52" s="5" t="s">
        <v>25</v>
      </c>
      <c r="D52" s="6"/>
      <c r="E52" s="6"/>
      <c r="F52" s="6"/>
      <c r="G52" s="52">
        <f>G53</f>
        <v>5547.291879999999</v>
      </c>
    </row>
    <row r="53" spans="1:7" ht="15.75">
      <c r="A53" s="34" t="s">
        <v>43</v>
      </c>
      <c r="B53" s="1" t="s">
        <v>38</v>
      </c>
      <c r="C53" s="29" t="s">
        <v>25</v>
      </c>
      <c r="D53" s="29" t="s">
        <v>28</v>
      </c>
      <c r="E53" s="38"/>
      <c r="F53" s="38"/>
      <c r="G53" s="53">
        <f>G60</f>
        <v>5547.291879999999</v>
      </c>
    </row>
    <row r="54" spans="1:7" ht="31.5" hidden="1">
      <c r="A54" s="34" t="s">
        <v>105</v>
      </c>
      <c r="B54" s="1" t="s">
        <v>38</v>
      </c>
      <c r="C54" s="29" t="s">
        <v>25</v>
      </c>
      <c r="D54" s="29" t="s">
        <v>28</v>
      </c>
      <c r="E54" s="38" t="s">
        <v>103</v>
      </c>
      <c r="F54" s="38"/>
      <c r="G54" s="53">
        <f>G55</f>
        <v>0</v>
      </c>
    </row>
    <row r="55" spans="1:7" ht="110.25" hidden="1">
      <c r="A55" s="34" t="s">
        <v>106</v>
      </c>
      <c r="B55" s="1" t="s">
        <v>38</v>
      </c>
      <c r="C55" s="29" t="s">
        <v>25</v>
      </c>
      <c r="D55" s="29" t="s">
        <v>28</v>
      </c>
      <c r="E55" s="38" t="s">
        <v>104</v>
      </c>
      <c r="F55" s="38"/>
      <c r="G55" s="53">
        <f>G56</f>
        <v>0</v>
      </c>
    </row>
    <row r="56" spans="1:7" ht="47.25" hidden="1">
      <c r="A56" s="34" t="s">
        <v>17</v>
      </c>
      <c r="B56" s="1" t="s">
        <v>38</v>
      </c>
      <c r="C56" s="29" t="s">
        <v>25</v>
      </c>
      <c r="D56" s="29" t="s">
        <v>28</v>
      </c>
      <c r="E56" s="38" t="s">
        <v>104</v>
      </c>
      <c r="F56" s="38">
        <v>244</v>
      </c>
      <c r="G56" s="53"/>
    </row>
    <row r="57" spans="1:7" ht="31.5" hidden="1">
      <c r="A57" s="34" t="s">
        <v>109</v>
      </c>
      <c r="B57" s="1" t="s">
        <v>38</v>
      </c>
      <c r="C57" s="29" t="s">
        <v>25</v>
      </c>
      <c r="D57" s="29" t="s">
        <v>28</v>
      </c>
      <c r="E57" s="38" t="s">
        <v>111</v>
      </c>
      <c r="F57" s="38"/>
      <c r="G57" s="53">
        <f>G58</f>
        <v>0</v>
      </c>
    </row>
    <row r="58" spans="1:7" ht="31.5" hidden="1">
      <c r="A58" s="50" t="s">
        <v>110</v>
      </c>
      <c r="B58" s="1" t="s">
        <v>38</v>
      </c>
      <c r="C58" s="29" t="s">
        <v>25</v>
      </c>
      <c r="D58" s="29" t="s">
        <v>28</v>
      </c>
      <c r="E58" s="38" t="s">
        <v>112</v>
      </c>
      <c r="F58" s="38"/>
      <c r="G58" s="53">
        <f>G59</f>
        <v>0</v>
      </c>
    </row>
    <row r="59" spans="1:7" ht="47.25" hidden="1">
      <c r="A59" s="34" t="s">
        <v>17</v>
      </c>
      <c r="B59" s="1" t="s">
        <v>38</v>
      </c>
      <c r="C59" s="29" t="s">
        <v>25</v>
      </c>
      <c r="D59" s="29" t="s">
        <v>28</v>
      </c>
      <c r="E59" s="38" t="s">
        <v>112</v>
      </c>
      <c r="F59" s="38">
        <v>244</v>
      </c>
      <c r="G59" s="53"/>
    </row>
    <row r="60" spans="1:7" ht="30" customHeight="1">
      <c r="A60" s="34" t="s">
        <v>87</v>
      </c>
      <c r="B60" s="1" t="s">
        <v>38</v>
      </c>
      <c r="C60" s="29" t="s">
        <v>25</v>
      </c>
      <c r="D60" s="29" t="s">
        <v>28</v>
      </c>
      <c r="E60" s="38" t="s">
        <v>88</v>
      </c>
      <c r="F60" s="38"/>
      <c r="G60" s="53">
        <f>G61+G63+G66+G69</f>
        <v>5547.291879999999</v>
      </c>
    </row>
    <row r="61" spans="1:7" ht="31.5">
      <c r="A61" s="8" t="s">
        <v>54</v>
      </c>
      <c r="B61" s="1" t="s">
        <v>38</v>
      </c>
      <c r="C61" s="29" t="s">
        <v>25</v>
      </c>
      <c r="D61" s="29" t="s">
        <v>28</v>
      </c>
      <c r="E61" s="38" t="s">
        <v>89</v>
      </c>
      <c r="F61" s="38"/>
      <c r="G61" s="2">
        <f>SUM(G62)</f>
        <v>1569.69334</v>
      </c>
    </row>
    <row r="62" spans="1:7" ht="47.25">
      <c r="A62" s="34" t="s">
        <v>17</v>
      </c>
      <c r="B62" s="1" t="s">
        <v>38</v>
      </c>
      <c r="C62" s="29" t="s">
        <v>25</v>
      </c>
      <c r="D62" s="29" t="s">
        <v>28</v>
      </c>
      <c r="E62" s="38" t="s">
        <v>89</v>
      </c>
      <c r="F62" s="38">
        <v>244</v>
      </c>
      <c r="G62" s="2">
        <f>1518.17819+51.51515</f>
        <v>1569.69334</v>
      </c>
    </row>
    <row r="63" spans="1:7" ht="31.5">
      <c r="A63" s="8" t="s">
        <v>90</v>
      </c>
      <c r="B63" s="1" t="s">
        <v>38</v>
      </c>
      <c r="C63" s="6" t="s">
        <v>25</v>
      </c>
      <c r="D63" s="6" t="s">
        <v>28</v>
      </c>
      <c r="E63" s="38" t="s">
        <v>119</v>
      </c>
      <c r="F63" s="6"/>
      <c r="G63" s="2">
        <f>G64+G65</f>
        <v>1823</v>
      </c>
    </row>
    <row r="64" spans="1:7" ht="48" customHeight="1">
      <c r="A64" s="8" t="s">
        <v>55</v>
      </c>
      <c r="B64" s="1" t="s">
        <v>38</v>
      </c>
      <c r="C64" s="6" t="s">
        <v>25</v>
      </c>
      <c r="D64" s="6" t="s">
        <v>28</v>
      </c>
      <c r="E64" s="38" t="s">
        <v>119</v>
      </c>
      <c r="F64" s="6">
        <v>244</v>
      </c>
      <c r="G64" s="2">
        <v>1428.675</v>
      </c>
    </row>
    <row r="65" spans="1:7" ht="48" customHeight="1">
      <c r="A65" s="59" t="s">
        <v>136</v>
      </c>
      <c r="B65" s="1" t="s">
        <v>38</v>
      </c>
      <c r="C65" s="6" t="s">
        <v>25</v>
      </c>
      <c r="D65" s="6" t="s">
        <v>28</v>
      </c>
      <c r="E65" s="38" t="s">
        <v>119</v>
      </c>
      <c r="F65" s="6" t="s">
        <v>129</v>
      </c>
      <c r="G65" s="2">
        <v>394.325</v>
      </c>
    </row>
    <row r="66" spans="1:7" ht="16.5" customHeight="1">
      <c r="A66" s="51" t="s">
        <v>126</v>
      </c>
      <c r="B66" s="1" t="s">
        <v>38</v>
      </c>
      <c r="C66" s="6" t="s">
        <v>25</v>
      </c>
      <c r="D66" s="6" t="s">
        <v>28</v>
      </c>
      <c r="E66" s="38" t="s">
        <v>125</v>
      </c>
      <c r="F66" s="6"/>
      <c r="G66" s="2">
        <f>G67+G68</f>
        <v>365.243</v>
      </c>
    </row>
    <row r="67" spans="1:7" ht="36" customHeight="1">
      <c r="A67" s="8" t="s">
        <v>55</v>
      </c>
      <c r="B67" s="1" t="s">
        <v>38</v>
      </c>
      <c r="C67" s="6" t="s">
        <v>25</v>
      </c>
      <c r="D67" s="6" t="s">
        <v>28</v>
      </c>
      <c r="E67" s="38" t="s">
        <v>125</v>
      </c>
      <c r="F67" s="6" t="s">
        <v>39</v>
      </c>
      <c r="G67" s="2">
        <v>33.8</v>
      </c>
    </row>
    <row r="68" spans="1:7" ht="78.75">
      <c r="A68" s="59" t="s">
        <v>136</v>
      </c>
      <c r="B68" s="1" t="s">
        <v>38</v>
      </c>
      <c r="C68" s="6" t="s">
        <v>25</v>
      </c>
      <c r="D68" s="6" t="s">
        <v>28</v>
      </c>
      <c r="E68" s="38" t="s">
        <v>125</v>
      </c>
      <c r="F68" s="6" t="s">
        <v>129</v>
      </c>
      <c r="G68" s="2">
        <f>365.243-33.8</f>
        <v>331.443</v>
      </c>
    </row>
    <row r="69" spans="1:7" ht="47.25">
      <c r="A69" s="28" t="s">
        <v>131</v>
      </c>
      <c r="B69" s="1" t="s">
        <v>38</v>
      </c>
      <c r="C69" s="6" t="s">
        <v>25</v>
      </c>
      <c r="D69" s="6" t="s">
        <v>28</v>
      </c>
      <c r="E69" s="6" t="s">
        <v>130</v>
      </c>
      <c r="F69" s="6"/>
      <c r="G69" s="2">
        <f>G70</f>
        <v>1789.3555399999996</v>
      </c>
    </row>
    <row r="70" spans="1:7" ht="34.5" customHeight="1">
      <c r="A70" s="8" t="s">
        <v>29</v>
      </c>
      <c r="B70" s="1" t="s">
        <v>38</v>
      </c>
      <c r="C70" s="6" t="s">
        <v>25</v>
      </c>
      <c r="D70" s="6" t="s">
        <v>28</v>
      </c>
      <c r="E70" s="6" t="s">
        <v>130</v>
      </c>
      <c r="F70" s="6" t="s">
        <v>39</v>
      </c>
      <c r="G70" s="2">
        <f>6940.87069-5151.51515</f>
        <v>1789.3555399999996</v>
      </c>
    </row>
    <row r="71" spans="1:7" ht="15.75">
      <c r="A71" s="9" t="s">
        <v>12</v>
      </c>
      <c r="B71" s="3" t="s">
        <v>38</v>
      </c>
      <c r="C71" s="5" t="s">
        <v>30</v>
      </c>
      <c r="D71" s="5"/>
      <c r="E71" s="5"/>
      <c r="F71" s="5"/>
      <c r="G71" s="4">
        <f>G72+G79+G95</f>
        <v>8856.9339</v>
      </c>
    </row>
    <row r="72" spans="1:7" ht="15.75">
      <c r="A72" s="8" t="s">
        <v>44</v>
      </c>
      <c r="B72" s="1" t="s">
        <v>38</v>
      </c>
      <c r="C72" s="6" t="s">
        <v>30</v>
      </c>
      <c r="D72" s="6" t="s">
        <v>23</v>
      </c>
      <c r="E72" s="6"/>
      <c r="F72" s="6"/>
      <c r="G72" s="2">
        <f>G73</f>
        <v>301.6</v>
      </c>
    </row>
    <row r="73" spans="1:7" ht="31.5">
      <c r="A73" s="28" t="s">
        <v>33</v>
      </c>
      <c r="B73" s="1" t="s">
        <v>38</v>
      </c>
      <c r="C73" s="6" t="s">
        <v>30</v>
      </c>
      <c r="D73" s="6" t="s">
        <v>23</v>
      </c>
      <c r="E73" s="6" t="s">
        <v>57</v>
      </c>
      <c r="F73" s="6"/>
      <c r="G73" s="2">
        <f>G74+G77</f>
        <v>301.6</v>
      </c>
    </row>
    <row r="74" spans="1:7" ht="20.25" customHeight="1">
      <c r="A74" s="8" t="s">
        <v>92</v>
      </c>
      <c r="B74" s="1" t="s">
        <v>38</v>
      </c>
      <c r="C74" s="6" t="s">
        <v>30</v>
      </c>
      <c r="D74" s="6" t="s">
        <v>23</v>
      </c>
      <c r="E74" s="6" t="s">
        <v>91</v>
      </c>
      <c r="F74" s="6"/>
      <c r="G74" s="2">
        <f>G75+G76</f>
        <v>100</v>
      </c>
    </row>
    <row r="75" spans="1:7" ht="47.25" hidden="1">
      <c r="A75" s="8" t="s">
        <v>29</v>
      </c>
      <c r="B75" s="1" t="s">
        <v>38</v>
      </c>
      <c r="C75" s="6" t="s">
        <v>30</v>
      </c>
      <c r="D75" s="6" t="s">
        <v>23</v>
      </c>
      <c r="E75" s="6" t="s">
        <v>91</v>
      </c>
      <c r="F75" s="6" t="s">
        <v>39</v>
      </c>
      <c r="G75" s="2">
        <v>0</v>
      </c>
    </row>
    <row r="76" spans="1:7" ht="78.75">
      <c r="A76" s="59" t="s">
        <v>136</v>
      </c>
      <c r="B76" s="1" t="s">
        <v>38</v>
      </c>
      <c r="C76" s="6" t="s">
        <v>30</v>
      </c>
      <c r="D76" s="6" t="s">
        <v>23</v>
      </c>
      <c r="E76" s="6" t="s">
        <v>91</v>
      </c>
      <c r="F76" s="6" t="s">
        <v>129</v>
      </c>
      <c r="G76" s="2">
        <v>100</v>
      </c>
    </row>
    <row r="77" spans="1:7" ht="31.5">
      <c r="A77" s="61" t="s">
        <v>138</v>
      </c>
      <c r="B77" s="1" t="s">
        <v>38</v>
      </c>
      <c r="C77" s="6" t="s">
        <v>30</v>
      </c>
      <c r="D77" s="6" t="s">
        <v>23</v>
      </c>
      <c r="E77" s="6" t="s">
        <v>141</v>
      </c>
      <c r="F77" s="6"/>
      <c r="G77" s="2">
        <f>G78</f>
        <v>201.6</v>
      </c>
    </row>
    <row r="78" spans="1:7" ht="78.75">
      <c r="A78" s="8" t="s">
        <v>133</v>
      </c>
      <c r="B78" s="1" t="s">
        <v>38</v>
      </c>
      <c r="C78" s="6" t="s">
        <v>30</v>
      </c>
      <c r="D78" s="6" t="s">
        <v>23</v>
      </c>
      <c r="E78" s="6" t="s">
        <v>141</v>
      </c>
      <c r="F78" s="6" t="s">
        <v>132</v>
      </c>
      <c r="G78" s="2">
        <v>201.6</v>
      </c>
    </row>
    <row r="79" spans="1:7" ht="15.75">
      <c r="A79" s="8" t="s">
        <v>13</v>
      </c>
      <c r="B79" s="1" t="s">
        <v>38</v>
      </c>
      <c r="C79" s="6" t="s">
        <v>30</v>
      </c>
      <c r="D79" s="6" t="s">
        <v>24</v>
      </c>
      <c r="E79" s="6"/>
      <c r="F79" s="6"/>
      <c r="G79" s="2">
        <f>SUM(G83+G80)</f>
        <v>6858.133</v>
      </c>
    </row>
    <row r="80" spans="1:7" ht="31.5" hidden="1">
      <c r="A80" s="34" t="s">
        <v>105</v>
      </c>
      <c r="B80" s="1" t="s">
        <v>38</v>
      </c>
      <c r="C80" s="6" t="s">
        <v>30</v>
      </c>
      <c r="D80" s="6" t="s">
        <v>24</v>
      </c>
      <c r="E80" s="6" t="s">
        <v>103</v>
      </c>
      <c r="F80" s="6"/>
      <c r="G80" s="2">
        <f>G81</f>
        <v>0</v>
      </c>
    </row>
    <row r="81" spans="1:7" ht="47.25" hidden="1">
      <c r="A81" s="8" t="s">
        <v>113</v>
      </c>
      <c r="B81" s="1" t="s">
        <v>38</v>
      </c>
      <c r="C81" s="6" t="s">
        <v>30</v>
      </c>
      <c r="D81" s="6" t="s">
        <v>114</v>
      </c>
      <c r="E81" s="6" t="s">
        <v>115</v>
      </c>
      <c r="F81" s="6"/>
      <c r="G81" s="2">
        <f>G82</f>
        <v>0</v>
      </c>
    </row>
    <row r="82" spans="1:7" ht="47.25" hidden="1">
      <c r="A82" s="34" t="s">
        <v>17</v>
      </c>
      <c r="B82" s="1" t="s">
        <v>38</v>
      </c>
      <c r="C82" s="6" t="s">
        <v>30</v>
      </c>
      <c r="D82" s="6" t="s">
        <v>114</v>
      </c>
      <c r="E82" s="6" t="s">
        <v>115</v>
      </c>
      <c r="F82" s="6" t="s">
        <v>39</v>
      </c>
      <c r="G82" s="2"/>
    </row>
    <row r="83" spans="1:7" ht="78.75">
      <c r="A83" s="34" t="s">
        <v>95</v>
      </c>
      <c r="B83" s="1" t="s">
        <v>38</v>
      </c>
      <c r="C83" s="29" t="s">
        <v>30</v>
      </c>
      <c r="D83" s="29" t="s">
        <v>24</v>
      </c>
      <c r="E83" s="38" t="s">
        <v>93</v>
      </c>
      <c r="F83" s="6"/>
      <c r="G83" s="2">
        <f>G84+G87+G89+G92</f>
        <v>6858.133</v>
      </c>
    </row>
    <row r="84" spans="1:7" ht="15.75">
      <c r="A84" s="34" t="s">
        <v>14</v>
      </c>
      <c r="B84" s="1" t="s">
        <v>38</v>
      </c>
      <c r="C84" s="29" t="s">
        <v>30</v>
      </c>
      <c r="D84" s="29" t="s">
        <v>24</v>
      </c>
      <c r="E84" s="38" t="s">
        <v>94</v>
      </c>
      <c r="F84" s="6"/>
      <c r="G84" s="2">
        <f>SUM(G85:G86)</f>
        <v>2119</v>
      </c>
    </row>
    <row r="85" spans="1:7" ht="47.25">
      <c r="A85" s="34" t="s">
        <v>17</v>
      </c>
      <c r="B85" s="1" t="s">
        <v>38</v>
      </c>
      <c r="C85" s="29" t="s">
        <v>30</v>
      </c>
      <c r="D85" s="29" t="s">
        <v>24</v>
      </c>
      <c r="E85" s="38" t="s">
        <v>94</v>
      </c>
      <c r="F85" s="6">
        <v>244</v>
      </c>
      <c r="G85" s="2">
        <v>1686.82</v>
      </c>
    </row>
    <row r="86" spans="1:7" ht="78.75">
      <c r="A86" s="59" t="s">
        <v>136</v>
      </c>
      <c r="B86" s="1" t="s">
        <v>38</v>
      </c>
      <c r="C86" s="29" t="s">
        <v>30</v>
      </c>
      <c r="D86" s="29" t="s">
        <v>24</v>
      </c>
      <c r="E86" s="38" t="s">
        <v>94</v>
      </c>
      <c r="F86" s="6" t="s">
        <v>129</v>
      </c>
      <c r="G86" s="2">
        <v>432.18</v>
      </c>
    </row>
    <row r="87" spans="1:7" ht="21.75" customHeight="1">
      <c r="A87" s="8" t="s">
        <v>15</v>
      </c>
      <c r="B87" s="1" t="s">
        <v>38</v>
      </c>
      <c r="C87" s="6" t="s">
        <v>30</v>
      </c>
      <c r="D87" s="6" t="s">
        <v>24</v>
      </c>
      <c r="E87" s="6" t="s">
        <v>96</v>
      </c>
      <c r="F87" s="6"/>
      <c r="G87" s="2">
        <f>SUM(G88)</f>
        <v>260</v>
      </c>
    </row>
    <row r="88" spans="1:7" ht="47.25">
      <c r="A88" s="7" t="s">
        <v>17</v>
      </c>
      <c r="B88" s="1" t="s">
        <v>38</v>
      </c>
      <c r="C88" s="6" t="s">
        <v>30</v>
      </c>
      <c r="D88" s="6" t="s">
        <v>24</v>
      </c>
      <c r="E88" s="6" t="s">
        <v>96</v>
      </c>
      <c r="F88" s="6">
        <v>244</v>
      </c>
      <c r="G88" s="2">
        <v>260</v>
      </c>
    </row>
    <row r="89" spans="1:7" ht="31.5">
      <c r="A89" s="7" t="s">
        <v>45</v>
      </c>
      <c r="B89" s="1" t="s">
        <v>38</v>
      </c>
      <c r="C89" s="6" t="s">
        <v>30</v>
      </c>
      <c r="D89" s="6" t="s">
        <v>24</v>
      </c>
      <c r="E89" s="6" t="s">
        <v>97</v>
      </c>
      <c r="F89" s="6"/>
      <c r="G89" s="2">
        <f>G90+G91</f>
        <v>1237.133</v>
      </c>
    </row>
    <row r="90" spans="1:7" ht="47.25">
      <c r="A90" s="7" t="s">
        <v>17</v>
      </c>
      <c r="B90" s="1" t="s">
        <v>38</v>
      </c>
      <c r="C90" s="6" t="s">
        <v>30</v>
      </c>
      <c r="D90" s="6" t="s">
        <v>24</v>
      </c>
      <c r="E90" s="6" t="s">
        <v>97</v>
      </c>
      <c r="F90" s="6" t="s">
        <v>39</v>
      </c>
      <c r="G90" s="2">
        <v>312.005</v>
      </c>
    </row>
    <row r="91" spans="1:7" ht="78.75">
      <c r="A91" s="59" t="s">
        <v>136</v>
      </c>
      <c r="B91" s="1" t="s">
        <v>38</v>
      </c>
      <c r="C91" s="6" t="s">
        <v>30</v>
      </c>
      <c r="D91" s="6" t="s">
        <v>24</v>
      </c>
      <c r="E91" s="6" t="s">
        <v>97</v>
      </c>
      <c r="F91" s="6" t="s">
        <v>129</v>
      </c>
      <c r="G91" s="2">
        <v>925.128</v>
      </c>
    </row>
    <row r="92" spans="1:7" ht="31.5">
      <c r="A92" s="8" t="s">
        <v>16</v>
      </c>
      <c r="B92" s="1" t="s">
        <v>38</v>
      </c>
      <c r="C92" s="6" t="s">
        <v>30</v>
      </c>
      <c r="D92" s="6" t="s">
        <v>24</v>
      </c>
      <c r="E92" s="6" t="s">
        <v>98</v>
      </c>
      <c r="F92" s="6"/>
      <c r="G92" s="2">
        <f>SUM(G93:G94)</f>
        <v>3242</v>
      </c>
    </row>
    <row r="93" spans="1:7" ht="47.25">
      <c r="A93" s="7" t="s">
        <v>17</v>
      </c>
      <c r="B93" s="1" t="s">
        <v>38</v>
      </c>
      <c r="C93" s="6" t="s">
        <v>30</v>
      </c>
      <c r="D93" s="6" t="s">
        <v>24</v>
      </c>
      <c r="E93" s="6" t="s">
        <v>98</v>
      </c>
      <c r="F93" s="6">
        <v>244</v>
      </c>
      <c r="G93" s="2">
        <v>2250.664</v>
      </c>
    </row>
    <row r="94" spans="1:7" ht="78.75">
      <c r="A94" s="59" t="s">
        <v>136</v>
      </c>
      <c r="B94" s="1" t="s">
        <v>38</v>
      </c>
      <c r="C94" s="6" t="s">
        <v>30</v>
      </c>
      <c r="D94" s="6" t="s">
        <v>24</v>
      </c>
      <c r="E94" s="6" t="s">
        <v>98</v>
      </c>
      <c r="F94" s="6" t="s">
        <v>129</v>
      </c>
      <c r="G94" s="2">
        <v>991.336</v>
      </c>
    </row>
    <row r="95" spans="1:7" ht="31.5">
      <c r="A95" s="7" t="s">
        <v>46</v>
      </c>
      <c r="B95" s="1" t="s">
        <v>38</v>
      </c>
      <c r="C95" s="6" t="s">
        <v>30</v>
      </c>
      <c r="D95" s="6" t="s">
        <v>30</v>
      </c>
      <c r="E95" s="6"/>
      <c r="F95" s="6"/>
      <c r="G95" s="2">
        <f>G99+G96</f>
        <v>1697.2009</v>
      </c>
    </row>
    <row r="96" spans="1:7" ht="31.5">
      <c r="A96" s="28" t="s">
        <v>33</v>
      </c>
      <c r="B96" s="1" t="s">
        <v>38</v>
      </c>
      <c r="C96" s="6" t="s">
        <v>30</v>
      </c>
      <c r="D96" s="6" t="s">
        <v>30</v>
      </c>
      <c r="E96" s="6" t="s">
        <v>57</v>
      </c>
      <c r="F96" s="6"/>
      <c r="G96" s="2">
        <f>G97</f>
        <v>248.2009</v>
      </c>
    </row>
    <row r="97" spans="1:7" ht="63">
      <c r="A97" s="7" t="s">
        <v>108</v>
      </c>
      <c r="B97" s="1" t="s">
        <v>38</v>
      </c>
      <c r="C97" s="6" t="s">
        <v>30</v>
      </c>
      <c r="D97" s="6" t="s">
        <v>30</v>
      </c>
      <c r="E97" s="6" t="s">
        <v>107</v>
      </c>
      <c r="F97" s="6"/>
      <c r="G97" s="2">
        <f>G98</f>
        <v>248.2009</v>
      </c>
    </row>
    <row r="98" spans="1:7" ht="47.25">
      <c r="A98" s="7" t="s">
        <v>17</v>
      </c>
      <c r="B98" s="1" t="s">
        <v>38</v>
      </c>
      <c r="C98" s="6" t="s">
        <v>30</v>
      </c>
      <c r="D98" s="6" t="s">
        <v>30</v>
      </c>
      <c r="E98" s="6" t="s">
        <v>107</v>
      </c>
      <c r="F98" s="6" t="s">
        <v>39</v>
      </c>
      <c r="G98" s="2">
        <v>248.2009</v>
      </c>
    </row>
    <row r="99" spans="1:7" ht="79.5" customHeight="1">
      <c r="A99" s="7" t="s">
        <v>117</v>
      </c>
      <c r="B99" s="1" t="s">
        <v>38</v>
      </c>
      <c r="C99" s="6" t="s">
        <v>30</v>
      </c>
      <c r="D99" s="6" t="s">
        <v>30</v>
      </c>
      <c r="E99" s="6" t="s">
        <v>99</v>
      </c>
      <c r="F99" s="6"/>
      <c r="G99" s="2">
        <f>G100+G102</f>
        <v>1449</v>
      </c>
    </row>
    <row r="100" spans="1:7" ht="39" customHeight="1">
      <c r="A100" s="61" t="s">
        <v>138</v>
      </c>
      <c r="B100" s="1" t="s">
        <v>38</v>
      </c>
      <c r="C100" s="6" t="s">
        <v>30</v>
      </c>
      <c r="D100" s="6" t="s">
        <v>30</v>
      </c>
      <c r="E100" s="60" t="s">
        <v>137</v>
      </c>
      <c r="F100" s="6"/>
      <c r="G100" s="2">
        <f>G101</f>
        <v>198.8</v>
      </c>
    </row>
    <row r="101" spans="1:7" ht="47.25">
      <c r="A101" s="7" t="s">
        <v>17</v>
      </c>
      <c r="B101" s="1" t="s">
        <v>38</v>
      </c>
      <c r="C101" s="6" t="s">
        <v>30</v>
      </c>
      <c r="D101" s="6" t="s">
        <v>30</v>
      </c>
      <c r="E101" s="60" t="s">
        <v>137</v>
      </c>
      <c r="F101" s="6" t="s">
        <v>39</v>
      </c>
      <c r="G101" s="2">
        <v>198.8</v>
      </c>
    </row>
    <row r="102" spans="1:7" ht="15.75">
      <c r="A102" s="7" t="s">
        <v>140</v>
      </c>
      <c r="B102" s="1" t="s">
        <v>38</v>
      </c>
      <c r="C102" s="6" t="s">
        <v>30</v>
      </c>
      <c r="D102" s="6" t="s">
        <v>30</v>
      </c>
      <c r="E102" s="60" t="s">
        <v>139</v>
      </c>
      <c r="F102" s="6"/>
      <c r="G102" s="2">
        <f>G103</f>
        <v>1250.2</v>
      </c>
    </row>
    <row r="103" spans="1:7" ht="47.25">
      <c r="A103" s="7" t="s">
        <v>17</v>
      </c>
      <c r="B103" s="1" t="s">
        <v>38</v>
      </c>
      <c r="C103" s="6" t="s">
        <v>30</v>
      </c>
      <c r="D103" s="6" t="s">
        <v>30</v>
      </c>
      <c r="E103" s="60" t="s">
        <v>139</v>
      </c>
      <c r="F103" s="6" t="s">
        <v>39</v>
      </c>
      <c r="G103" s="2">
        <f>1370.2-120</f>
        <v>1250.2</v>
      </c>
    </row>
    <row r="104" spans="1:7" ht="63" hidden="1">
      <c r="A104" s="7" t="s">
        <v>108</v>
      </c>
      <c r="B104" s="1" t="s">
        <v>38</v>
      </c>
      <c r="C104" s="6" t="s">
        <v>30</v>
      </c>
      <c r="D104" s="6" t="s">
        <v>30</v>
      </c>
      <c r="E104" s="6" t="s">
        <v>107</v>
      </c>
      <c r="F104" s="6"/>
      <c r="G104" s="2">
        <f>G105</f>
        <v>0</v>
      </c>
    </row>
    <row r="105" spans="1:7" ht="47.25" hidden="1">
      <c r="A105" s="7" t="s">
        <v>17</v>
      </c>
      <c r="B105" s="1" t="s">
        <v>38</v>
      </c>
      <c r="C105" s="6" t="s">
        <v>30</v>
      </c>
      <c r="D105" s="6" t="s">
        <v>30</v>
      </c>
      <c r="E105" s="6" t="s">
        <v>107</v>
      </c>
      <c r="F105" s="6" t="s">
        <v>39</v>
      </c>
      <c r="G105" s="2"/>
    </row>
    <row r="106" spans="1:7" ht="15.75">
      <c r="A106" s="10" t="s">
        <v>18</v>
      </c>
      <c r="B106" s="3" t="s">
        <v>38</v>
      </c>
      <c r="C106" s="3" t="s">
        <v>31</v>
      </c>
      <c r="D106" s="3"/>
      <c r="E106" s="3"/>
      <c r="F106" s="3"/>
      <c r="G106" s="4">
        <f>SUM(G107)</f>
        <v>5198.7</v>
      </c>
    </row>
    <row r="107" spans="1:7" ht="15.75">
      <c r="A107" s="7" t="s">
        <v>19</v>
      </c>
      <c r="B107" s="1" t="s">
        <v>38</v>
      </c>
      <c r="C107" s="1" t="s">
        <v>31</v>
      </c>
      <c r="D107" s="1" t="s">
        <v>23</v>
      </c>
      <c r="E107" s="1"/>
      <c r="F107" s="1"/>
      <c r="G107" s="2">
        <f>SUM(G108)</f>
        <v>5198.7</v>
      </c>
    </row>
    <row r="108" spans="1:7" ht="31.5">
      <c r="A108" s="28" t="s">
        <v>33</v>
      </c>
      <c r="B108" s="1" t="s">
        <v>38</v>
      </c>
      <c r="C108" s="29" t="s">
        <v>31</v>
      </c>
      <c r="D108" s="29" t="s">
        <v>23</v>
      </c>
      <c r="E108" s="29" t="s">
        <v>57</v>
      </c>
      <c r="F108" s="6"/>
      <c r="G108" s="2">
        <f>SUM(G110)</f>
        <v>5198.7</v>
      </c>
    </row>
    <row r="109" spans="1:7" ht="47.25">
      <c r="A109" s="40" t="s">
        <v>58</v>
      </c>
      <c r="B109" s="1" t="s">
        <v>38</v>
      </c>
      <c r="C109" s="29" t="s">
        <v>31</v>
      </c>
      <c r="D109" s="29" t="s">
        <v>23</v>
      </c>
      <c r="E109" s="41" t="s">
        <v>59</v>
      </c>
      <c r="F109" s="6"/>
      <c r="G109" s="2">
        <f>G110</f>
        <v>5198.7</v>
      </c>
    </row>
    <row r="110" spans="1:7" ht="15.75">
      <c r="A110" s="7" t="s">
        <v>9</v>
      </c>
      <c r="B110" s="1" t="s">
        <v>38</v>
      </c>
      <c r="C110" s="35" t="s">
        <v>31</v>
      </c>
      <c r="D110" s="35" t="s">
        <v>23</v>
      </c>
      <c r="E110" s="35" t="s">
        <v>59</v>
      </c>
      <c r="F110" s="6" t="s">
        <v>32</v>
      </c>
      <c r="G110" s="2">
        <v>5198.7</v>
      </c>
    </row>
    <row r="111" spans="1:7" ht="15.75">
      <c r="A111" s="10" t="s">
        <v>47</v>
      </c>
      <c r="B111" s="3" t="s">
        <v>38</v>
      </c>
      <c r="C111" s="3" t="s">
        <v>52</v>
      </c>
      <c r="D111" s="3"/>
      <c r="E111" s="5"/>
      <c r="F111" s="5"/>
      <c r="G111" s="11">
        <f>G112</f>
        <v>86.4</v>
      </c>
    </row>
    <row r="112" spans="1:7" ht="15.75">
      <c r="A112" s="34" t="s">
        <v>48</v>
      </c>
      <c r="B112" s="1" t="s">
        <v>38</v>
      </c>
      <c r="C112" s="29" t="s">
        <v>52</v>
      </c>
      <c r="D112" s="29" t="s">
        <v>23</v>
      </c>
      <c r="E112" s="38"/>
      <c r="F112" s="38"/>
      <c r="G112" s="12">
        <f>G113</f>
        <v>86.4</v>
      </c>
    </row>
    <row r="113" spans="1:7" ht="31.5">
      <c r="A113" s="28" t="s">
        <v>33</v>
      </c>
      <c r="B113" s="1" t="s">
        <v>38</v>
      </c>
      <c r="C113" s="29" t="s">
        <v>52</v>
      </c>
      <c r="D113" s="29" t="s">
        <v>23</v>
      </c>
      <c r="E113" s="29" t="s">
        <v>57</v>
      </c>
      <c r="F113" s="38"/>
      <c r="G113" s="12">
        <f>G115</f>
        <v>86.4</v>
      </c>
    </row>
    <row r="114" spans="1:7" ht="31.5">
      <c r="A114" s="34" t="s">
        <v>100</v>
      </c>
      <c r="B114" s="1" t="s">
        <v>38</v>
      </c>
      <c r="C114" s="29" t="s">
        <v>52</v>
      </c>
      <c r="D114" s="29" t="s">
        <v>23</v>
      </c>
      <c r="E114" s="38" t="s">
        <v>101</v>
      </c>
      <c r="F114" s="38"/>
      <c r="G114" s="12">
        <f>G115</f>
        <v>86.4</v>
      </c>
    </row>
    <row r="115" spans="1:7" ht="21.75" customHeight="1">
      <c r="A115" s="34" t="s">
        <v>49</v>
      </c>
      <c r="B115" s="1" t="s">
        <v>38</v>
      </c>
      <c r="C115" s="29" t="s">
        <v>52</v>
      </c>
      <c r="D115" s="29" t="s">
        <v>23</v>
      </c>
      <c r="E115" s="38" t="s">
        <v>101</v>
      </c>
      <c r="F115" s="38">
        <v>312</v>
      </c>
      <c r="G115" s="12">
        <v>86.4</v>
      </c>
    </row>
    <row r="116" spans="1:7" ht="15.75">
      <c r="A116" s="10" t="s">
        <v>50</v>
      </c>
      <c r="B116" s="3" t="s">
        <v>38</v>
      </c>
      <c r="C116" s="3" t="s">
        <v>53</v>
      </c>
      <c r="D116" s="3"/>
      <c r="E116" s="5"/>
      <c r="F116" s="5"/>
      <c r="G116" s="11">
        <f>G117</f>
        <v>57</v>
      </c>
    </row>
    <row r="117" spans="1:7" ht="31.5">
      <c r="A117" s="7" t="s">
        <v>51</v>
      </c>
      <c r="B117" s="1" t="s">
        <v>38</v>
      </c>
      <c r="C117" s="1" t="s">
        <v>53</v>
      </c>
      <c r="D117" s="1" t="s">
        <v>30</v>
      </c>
      <c r="E117" s="6"/>
      <c r="F117" s="6"/>
      <c r="G117" s="12">
        <f>G119</f>
        <v>57</v>
      </c>
    </row>
    <row r="118" spans="1:7" ht="31.5">
      <c r="A118" s="28" t="s">
        <v>33</v>
      </c>
      <c r="B118" s="1" t="s">
        <v>38</v>
      </c>
      <c r="C118" s="29" t="s">
        <v>53</v>
      </c>
      <c r="D118" s="29" t="s">
        <v>30</v>
      </c>
      <c r="E118" s="29" t="s">
        <v>57</v>
      </c>
      <c r="F118" s="38"/>
      <c r="G118" s="12">
        <f>G119</f>
        <v>57</v>
      </c>
    </row>
    <row r="119" spans="1:7" ht="31.5">
      <c r="A119" s="7" t="s">
        <v>116</v>
      </c>
      <c r="B119" s="1" t="s">
        <v>38</v>
      </c>
      <c r="C119" s="1" t="s">
        <v>53</v>
      </c>
      <c r="D119" s="1" t="s">
        <v>30</v>
      </c>
      <c r="E119" s="38" t="s">
        <v>102</v>
      </c>
      <c r="F119" s="6"/>
      <c r="G119" s="12">
        <f>G120+G121</f>
        <v>57</v>
      </c>
    </row>
    <row r="120" spans="1:7" ht="47.25">
      <c r="A120" s="7" t="s">
        <v>17</v>
      </c>
      <c r="B120" s="1" t="s">
        <v>38</v>
      </c>
      <c r="C120" s="1" t="s">
        <v>53</v>
      </c>
      <c r="D120" s="1" t="s">
        <v>30</v>
      </c>
      <c r="E120" s="38" t="s">
        <v>102</v>
      </c>
      <c r="F120" s="6" t="s">
        <v>39</v>
      </c>
      <c r="G120" s="12">
        <v>14.4</v>
      </c>
    </row>
    <row r="121" spans="1:7" ht="78.75">
      <c r="A121" s="59" t="s">
        <v>136</v>
      </c>
      <c r="B121" s="1" t="s">
        <v>38</v>
      </c>
      <c r="C121" s="1" t="s">
        <v>53</v>
      </c>
      <c r="D121" s="1" t="s">
        <v>30</v>
      </c>
      <c r="E121" s="38" t="s">
        <v>102</v>
      </c>
      <c r="F121" s="6" t="s">
        <v>129</v>
      </c>
      <c r="G121" s="2">
        <v>42.6</v>
      </c>
    </row>
    <row r="122" spans="1:7" ht="15.75" hidden="1">
      <c r="A122" s="7"/>
      <c r="B122" s="1"/>
      <c r="C122" s="1"/>
      <c r="D122" s="1"/>
      <c r="E122" s="6"/>
      <c r="F122" s="6"/>
      <c r="G122" s="2"/>
    </row>
    <row r="123" spans="1:7" ht="15.75" hidden="1">
      <c r="A123" s="7"/>
      <c r="B123" s="1"/>
      <c r="C123" s="1"/>
      <c r="D123" s="1"/>
      <c r="E123" s="6"/>
      <c r="F123" s="6"/>
      <c r="G123" s="2"/>
    </row>
    <row r="124" spans="1:7" ht="15.75" hidden="1">
      <c r="A124" s="7"/>
      <c r="B124" s="1"/>
      <c r="C124" s="1"/>
      <c r="D124" s="1"/>
      <c r="E124" s="6"/>
      <c r="F124" s="6"/>
      <c r="G124" s="2"/>
    </row>
    <row r="125" spans="1:7" ht="15.75">
      <c r="A125" s="10" t="s">
        <v>20</v>
      </c>
      <c r="B125" s="3"/>
      <c r="C125" s="3"/>
      <c r="D125" s="3"/>
      <c r="E125" s="3"/>
      <c r="F125" s="3"/>
      <c r="G125" s="52">
        <f>G15+G41+G52+G71+G111+G106+G116+G47</f>
        <v>23138.717780000003</v>
      </c>
    </row>
    <row r="126" ht="15.75">
      <c r="A126" s="15"/>
    </row>
    <row r="127" spans="1:10" ht="15.75">
      <c r="A127" s="15"/>
      <c r="E127" s="62" t="s">
        <v>60</v>
      </c>
      <c r="F127" s="62"/>
      <c r="G127" s="43">
        <f>141.197+8.2+1.152+13.627+4.116+6352.54888-5100</f>
        <v>1420.8408800000007</v>
      </c>
      <c r="H127" s="14"/>
      <c r="I127" s="14"/>
      <c r="J127" s="14"/>
    </row>
    <row r="128" spans="1:10" ht="15.75">
      <c r="A128" s="15"/>
      <c r="E128" s="64" t="s">
        <v>61</v>
      </c>
      <c r="F128" s="64"/>
      <c r="G128" s="43">
        <f>17304.7</f>
        <v>17304.7</v>
      </c>
      <c r="H128" s="14"/>
      <c r="I128" s="14"/>
      <c r="J128" s="14"/>
    </row>
    <row r="129" spans="1:10" ht="15.75">
      <c r="A129" s="15"/>
      <c r="E129" s="64" t="s">
        <v>127</v>
      </c>
      <c r="F129" s="64"/>
      <c r="G129" s="43">
        <v>904.7</v>
      </c>
      <c r="H129" s="14"/>
      <c r="I129" s="14"/>
      <c r="J129" s="14"/>
    </row>
    <row r="130" spans="1:10" ht="15.75">
      <c r="A130" s="15"/>
      <c r="E130" s="64" t="s">
        <v>128</v>
      </c>
      <c r="F130" s="64"/>
      <c r="G130" s="43"/>
      <c r="H130" s="14"/>
      <c r="I130" s="14"/>
      <c r="J130" s="14"/>
    </row>
    <row r="131" spans="1:10" ht="15.75">
      <c r="A131" s="15"/>
      <c r="E131" s="64" t="s">
        <v>62</v>
      </c>
      <c r="F131" s="64"/>
      <c r="G131" s="43">
        <v>1069.476</v>
      </c>
      <c r="H131" s="14"/>
      <c r="I131" s="14"/>
      <c r="J131" s="14"/>
    </row>
    <row r="132" spans="1:10" ht="15.75">
      <c r="A132" s="15"/>
      <c r="E132" s="64" t="s">
        <v>63</v>
      </c>
      <c r="F132" s="64"/>
      <c r="G132" s="43">
        <v>2310.8</v>
      </c>
      <c r="H132" s="14"/>
      <c r="I132" s="14"/>
      <c r="J132" s="14"/>
    </row>
    <row r="133" spans="1:10" ht="15.75">
      <c r="A133" s="15"/>
      <c r="E133" s="64" t="s">
        <v>64</v>
      </c>
      <c r="F133" s="64"/>
      <c r="G133" s="43">
        <v>0</v>
      </c>
      <c r="H133" s="14"/>
      <c r="I133" s="14"/>
      <c r="J133" s="14"/>
    </row>
    <row r="134" spans="1:10" ht="24" customHeight="1">
      <c r="A134" s="15"/>
      <c r="E134" s="64" t="s">
        <v>65</v>
      </c>
      <c r="F134" s="64"/>
      <c r="G134" s="43"/>
      <c r="H134" s="14"/>
      <c r="I134" s="14"/>
      <c r="J134" s="14"/>
    </row>
    <row r="135" spans="1:10" ht="15.75">
      <c r="A135" s="15"/>
      <c r="E135" s="64" t="s">
        <v>66</v>
      </c>
      <c r="F135" s="64"/>
      <c r="G135" s="44">
        <f>SUM(G127:G133)</f>
        <v>23010.51688</v>
      </c>
      <c r="H135" s="62" t="s">
        <v>67</v>
      </c>
      <c r="I135" s="62"/>
      <c r="J135" s="44">
        <f>G135</f>
        <v>23010.51688</v>
      </c>
    </row>
    <row r="136" spans="1:10" ht="15.75">
      <c r="A136" s="15"/>
      <c r="E136" s="62" t="s">
        <v>68</v>
      </c>
      <c r="F136" s="62"/>
      <c r="G136" s="43">
        <f>G133+G129+G130+G134</f>
        <v>904.7</v>
      </c>
      <c r="H136" s="62" t="s">
        <v>69</v>
      </c>
      <c r="I136" s="62"/>
      <c r="J136" s="43">
        <f>J135-G125</f>
        <v>-128.20090000000346</v>
      </c>
    </row>
    <row r="137" spans="1:10" ht="15.75">
      <c r="A137" s="15"/>
      <c r="E137" s="45"/>
      <c r="F137" s="45"/>
      <c r="G137" s="46"/>
      <c r="H137" s="47"/>
      <c r="I137" s="47"/>
      <c r="J137" s="47"/>
    </row>
    <row r="138" spans="1:10" ht="15.75">
      <c r="A138" s="15"/>
      <c r="E138" s="45"/>
      <c r="F138" s="45"/>
      <c r="G138" s="46"/>
      <c r="H138" s="47"/>
      <c r="I138" s="47"/>
      <c r="J138" s="47"/>
    </row>
    <row r="139" ht="15.75">
      <c r="A139" s="15"/>
    </row>
    <row r="140" ht="15.75">
      <c r="A140" s="15"/>
    </row>
    <row r="141" ht="15.75">
      <c r="A141" s="15"/>
    </row>
    <row r="142" ht="15.75">
      <c r="A142" s="15"/>
    </row>
    <row r="143" ht="15.75">
      <c r="A143" s="15"/>
    </row>
    <row r="144" ht="15.75">
      <c r="A144" s="15"/>
    </row>
    <row r="145" ht="15.75">
      <c r="A145" s="15"/>
    </row>
    <row r="146" ht="15.75">
      <c r="A146" s="15"/>
    </row>
    <row r="147" ht="15.75">
      <c r="A147" s="15"/>
    </row>
    <row r="148" ht="15.75">
      <c r="A148" s="15"/>
    </row>
    <row r="149" ht="15.75">
      <c r="A149" s="15"/>
    </row>
    <row r="150" ht="15.75">
      <c r="A150" s="15"/>
    </row>
    <row r="151" ht="15.75">
      <c r="A151" s="15"/>
    </row>
    <row r="152" ht="15.75">
      <c r="A152" s="15"/>
    </row>
    <row r="153" ht="15.75">
      <c r="A153" s="15"/>
    </row>
    <row r="154" ht="15.75">
      <c r="A154" s="15"/>
    </row>
    <row r="155" ht="15.75">
      <c r="A155" s="15"/>
    </row>
  </sheetData>
  <sheetProtection/>
  <mergeCells count="22">
    <mergeCell ref="E129:F129"/>
    <mergeCell ref="A9:G9"/>
    <mergeCell ref="A10:G10"/>
    <mergeCell ref="F11:G11"/>
    <mergeCell ref="E127:F127"/>
    <mergeCell ref="E128:F128"/>
    <mergeCell ref="H135:I135"/>
    <mergeCell ref="H136:I136"/>
    <mergeCell ref="D6:G6"/>
    <mergeCell ref="D7:G7"/>
    <mergeCell ref="D1:G1"/>
    <mergeCell ref="D2:G2"/>
    <mergeCell ref="D3:G3"/>
    <mergeCell ref="D4:G4"/>
    <mergeCell ref="D5:G5"/>
    <mergeCell ref="E131:F131"/>
    <mergeCell ref="E132:F132"/>
    <mergeCell ref="E133:F133"/>
    <mergeCell ref="E134:F134"/>
    <mergeCell ref="E135:F135"/>
    <mergeCell ref="E130:F130"/>
    <mergeCell ref="E136:F136"/>
  </mergeCells>
  <printOptions/>
  <pageMargins left="0.5905511811023623" right="0.3937007874015748" top="0.6299212598425197" bottom="0.5511811023622047" header="0.31496062992125984" footer="0.31496062992125984"/>
  <pageSetup fitToHeight="0" fitToWidth="1" horizontalDpi="180" verticalDpi="18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2017-07-14T09:33:16Z</dcterms:modified>
  <cp:category/>
  <cp:version/>
  <cp:contentType/>
  <cp:contentStatus/>
</cp:coreProperties>
</file>